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81" i="1" l="1"/>
  <c r="H43" i="1"/>
  <c r="H100" i="1"/>
  <c r="F100" i="1"/>
  <c r="L43" i="1"/>
  <c r="G24" i="1"/>
  <c r="F24" i="1"/>
  <c r="L61" i="1"/>
  <c r="L62" i="1" s="1"/>
  <c r="F61" i="1"/>
  <c r="F62" i="1" s="1"/>
  <c r="H61" i="1"/>
  <c r="H62" i="1" s="1"/>
  <c r="J61" i="1"/>
  <c r="J62" i="1" s="1"/>
  <c r="J196" i="1" s="1"/>
  <c r="G61" i="1"/>
  <c r="G62" i="1" s="1"/>
  <c r="G196" i="1" s="1"/>
  <c r="I61" i="1"/>
  <c r="I62" i="1" s="1"/>
  <c r="L100" i="1"/>
  <c r="I24" i="1"/>
  <c r="H24" i="1"/>
  <c r="F196" i="1" l="1"/>
  <c r="L196" i="1"/>
  <c r="H196" i="1"/>
  <c r="I196" i="1"/>
</calcChain>
</file>

<file path=xl/sharedStrings.xml><?xml version="1.0" encoding="utf-8"?>
<sst xmlns="http://schemas.openxmlformats.org/spreadsheetml/2006/main" count="227" uniqueCount="71">
  <si>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</si>
  <si>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</si>
  <si>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</si>
  <si>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</si>
  <si>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</si>
  <si>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</si>
  <si>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</si>
  <si>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</si>
  <si>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</si>
  <si>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</si>
  <si>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</si>
  <si>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</si>
  <si>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</si>
  <si>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</si>
  <si>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</si>
  <si>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</si>
  <si>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</si>
  <si>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</si>
  <si>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</si>
  <si>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</si>
  <si>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</si>
  <si>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</si>
  <si>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</si>
  <si>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</si>
  <si>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</si>
  <si>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</si>
  <si>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</si>
  <si>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</si>
  <si>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</si>
  <si>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</si>
  <si>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</si>
  <si>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</si>
  <si>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</si>
  <si>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</si>
  <si>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</si>
  <si>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</si>
  <si>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</si>
  <si>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</si>
  <si>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</si>
  <si>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</si>
  <si>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Никеева В.В.</t>
  </si>
  <si>
    <t>МКОУ "Аршань_Зельменская Сош им.Н.Д. Санджиева"</t>
  </si>
  <si>
    <t>гор.бутерброд сыр, масло</t>
  </si>
  <si>
    <t>суп верм с окорочк</t>
  </si>
  <si>
    <t>омлет</t>
  </si>
  <si>
    <t>какао</t>
  </si>
  <si>
    <t>яблоко</t>
  </si>
  <si>
    <t>30\20\10</t>
  </si>
  <si>
    <t>200\30</t>
  </si>
  <si>
    <t>80\15</t>
  </si>
  <si>
    <t>104.75</t>
  </si>
  <si>
    <t>капустный салат</t>
  </si>
  <si>
    <t>борщ со смет на к\б</t>
  </si>
  <si>
    <t>тефтеля из говяд в т\с</t>
  </si>
  <si>
    <t>гречка отварн</t>
  </si>
  <si>
    <t>мандарин</t>
  </si>
  <si>
    <t>чай с лимоном</t>
  </si>
  <si>
    <t>80\80</t>
  </si>
  <si>
    <t>1\120</t>
  </si>
  <si>
    <t>200\15</t>
  </si>
  <si>
    <t>22.80</t>
  </si>
  <si>
    <t>морковный салат</t>
  </si>
  <si>
    <t>суп рисовый с окороч</t>
  </si>
  <si>
    <t>тефтеля из говядины в т\с</t>
  </si>
  <si>
    <t>рис отварной</t>
  </si>
  <si>
    <t>компот из с\ф</t>
  </si>
  <si>
    <t>250\30</t>
  </si>
  <si>
    <t>суп лапша к\б</t>
  </si>
  <si>
    <t>плов из птицы</t>
  </si>
  <si>
    <t>йогурт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</si>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</sst>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0" xfId="0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L71" sqref="L71:L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41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40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58" t="s">
        <v>47</v>
      </c>
      <c r="G14" s="58">
        <v>4.9000000000000004</v>
      </c>
      <c r="H14" s="58">
        <v>11.55</v>
      </c>
      <c r="I14" s="64">
        <v>17.100000000000001</v>
      </c>
      <c r="J14" s="58"/>
      <c r="K14" s="58">
        <v>193</v>
      </c>
      <c r="L14" s="60">
        <v>22</v>
      </c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59" t="s">
        <v>48</v>
      </c>
      <c r="G15" s="59">
        <v>2.69</v>
      </c>
      <c r="H15" s="59">
        <v>2.84</v>
      </c>
      <c r="I15" s="65">
        <v>17.14</v>
      </c>
      <c r="J15" s="58">
        <v>193</v>
      </c>
      <c r="K15" s="59" t="s">
        <v>50</v>
      </c>
      <c r="L15" s="61">
        <v>28</v>
      </c>
    </row>
    <row r="16" spans="1:12" ht="15" x14ac:dyDescent="0.25">
      <c r="A16" s="23"/>
      <c r="B16" s="15"/>
      <c r="C16" s="11"/>
      <c r="D16" s="7" t="s">
        <v>28</v>
      </c>
      <c r="E16" s="51" t="s">
        <v>44</v>
      </c>
      <c r="F16" s="59" t="s">
        <v>49</v>
      </c>
      <c r="G16" s="59">
        <v>14.27</v>
      </c>
      <c r="H16" s="59">
        <v>22.16</v>
      </c>
      <c r="I16" s="65">
        <v>2.65</v>
      </c>
      <c r="J16" s="59" t="s">
        <v>50</v>
      </c>
      <c r="K16" s="59">
        <v>267.93</v>
      </c>
      <c r="L16" s="61">
        <v>22</v>
      </c>
    </row>
    <row r="17" spans="1:12" ht="15" x14ac:dyDescent="0.25">
      <c r="A17" s="23"/>
      <c r="B17" s="15"/>
      <c r="C17" s="11"/>
      <c r="D17" s="7" t="s">
        <v>29</v>
      </c>
      <c r="E17" s="51"/>
      <c r="F17" s="59"/>
      <c r="G17" s="59"/>
      <c r="H17" s="59"/>
      <c r="I17" s="65"/>
      <c r="J17" s="59">
        <v>267.93</v>
      </c>
      <c r="K17" s="59"/>
      <c r="L17" s="62"/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59">
        <v>200</v>
      </c>
      <c r="G18" s="59">
        <v>6</v>
      </c>
      <c r="H18" s="59">
        <v>6</v>
      </c>
      <c r="I18" s="65">
        <v>38</v>
      </c>
      <c r="J18" s="59"/>
      <c r="K18" s="59">
        <v>219</v>
      </c>
      <c r="L18" s="61">
        <v>13</v>
      </c>
    </row>
    <row r="19" spans="1:12" ht="15" x14ac:dyDescent="0.25">
      <c r="A19" s="23"/>
      <c r="B19" s="15"/>
      <c r="C19" s="11"/>
      <c r="D19" s="7" t="s">
        <v>31</v>
      </c>
      <c r="E19" s="51" t="s">
        <v>23</v>
      </c>
      <c r="F19" s="59">
        <v>150</v>
      </c>
      <c r="G19" s="59">
        <v>5</v>
      </c>
      <c r="H19" s="59">
        <v>6</v>
      </c>
      <c r="I19" s="65">
        <v>28</v>
      </c>
      <c r="J19" s="59">
        <v>219</v>
      </c>
      <c r="K19" s="59">
        <v>160</v>
      </c>
      <c r="L19" s="61">
        <v>9</v>
      </c>
    </row>
    <row r="20" spans="1:12" ht="15" x14ac:dyDescent="0.25">
      <c r="A20" s="23"/>
      <c r="B20" s="15"/>
      <c r="C20" s="11"/>
      <c r="D20" s="7" t="s">
        <v>32</v>
      </c>
      <c r="E20" s="51"/>
      <c r="F20" s="59">
        <v>200</v>
      </c>
      <c r="G20" s="59"/>
      <c r="H20" s="55"/>
      <c r="I20" s="55"/>
      <c r="J20" s="59">
        <v>160</v>
      </c>
      <c r="K20" s="55"/>
      <c r="L20" s="61">
        <v>17</v>
      </c>
    </row>
    <row r="21" spans="1:12" ht="15" x14ac:dyDescent="0.25">
      <c r="A21" s="23"/>
      <c r="B21" s="15"/>
      <c r="C21" s="11"/>
      <c r="D21" s="6"/>
      <c r="E21" s="51" t="s">
        <v>46</v>
      </c>
      <c r="F21" s="55"/>
      <c r="G21" s="55"/>
      <c r="H21" s="55"/>
      <c r="I21" s="55"/>
      <c r="J21" s="55"/>
      <c r="K21" s="56"/>
      <c r="L21" s="63"/>
    </row>
    <row r="22" spans="1:12" ht="15" x14ac:dyDescent="0.25">
      <c r="A22" s="23"/>
      <c r="B22" s="15"/>
      <c r="C22" s="11"/>
      <c r="D22" s="6"/>
      <c r="E22" s="54"/>
      <c r="F22" s="55"/>
      <c r="G22" s="55"/>
      <c r="H22" s="55"/>
      <c r="I22" s="55"/>
      <c r="J22" s="55"/>
      <c r="K22" s="56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2">SUM(G14:G22)</f>
        <v>32.86</v>
      </c>
      <c r="H23" s="19">
        <f t="shared" si="2"/>
        <v>48.55</v>
      </c>
      <c r="I23" s="19">
        <f t="shared" si="2"/>
        <v>102.89</v>
      </c>
      <c r="J23" s="19">
        <f t="shared" si="2"/>
        <v>839.93000000000006</v>
      </c>
      <c r="K23" s="25"/>
      <c r="L23" s="19">
        <f t="shared" ref="L23" si="3">SUM(L14:L22)</f>
        <v>111</v>
      </c>
    </row>
    <row r="24" spans="1:12" ht="15" x14ac:dyDescent="0.2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550</v>
      </c>
      <c r="G24" s="32">
        <f t="shared" ref="G24:J24" si="4">G13+G23</f>
        <v>32.86</v>
      </c>
      <c r="H24" s="32">
        <f t="shared" si="4"/>
        <v>48.55</v>
      </c>
      <c r="I24" s="32">
        <f t="shared" si="4"/>
        <v>102.89</v>
      </c>
      <c r="J24" s="32">
        <f t="shared" si="4"/>
        <v>839.93000000000006</v>
      </c>
      <c r="K24" s="32"/>
      <c r="L24" s="32">
        <f t="shared" ref="L24" si="5">L13+L23</f>
        <v>111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51</v>
      </c>
      <c r="F33" s="58">
        <v>100</v>
      </c>
      <c r="G33" s="58">
        <v>1.6</v>
      </c>
      <c r="H33" s="58">
        <v>6.05</v>
      </c>
      <c r="I33" s="64">
        <v>7.4</v>
      </c>
      <c r="J33" s="58">
        <v>60.5</v>
      </c>
      <c r="K33" s="69">
        <v>45</v>
      </c>
      <c r="L33" s="60">
        <v>6</v>
      </c>
    </row>
    <row r="34" spans="1:12" ht="15" x14ac:dyDescent="0.25">
      <c r="A34" s="14"/>
      <c r="B34" s="15"/>
      <c r="C34" s="11"/>
      <c r="D34" s="7" t="s">
        <v>27</v>
      </c>
      <c r="E34" s="51" t="s">
        <v>52</v>
      </c>
      <c r="F34" s="59">
        <v>250</v>
      </c>
      <c r="G34" s="59">
        <v>1.81</v>
      </c>
      <c r="H34" s="59">
        <v>4.91</v>
      </c>
      <c r="I34" s="65">
        <v>125.25</v>
      </c>
      <c r="J34" s="59">
        <v>102.5</v>
      </c>
      <c r="K34" s="70">
        <v>82</v>
      </c>
      <c r="L34" s="61">
        <v>23</v>
      </c>
    </row>
    <row r="35" spans="1:12" ht="15" x14ac:dyDescent="0.25">
      <c r="A35" s="14"/>
      <c r="B35" s="15"/>
      <c r="C35" s="11"/>
      <c r="D35" s="7" t="s">
        <v>28</v>
      </c>
      <c r="E35" s="51" t="s">
        <v>53</v>
      </c>
      <c r="F35" s="59" t="s">
        <v>57</v>
      </c>
      <c r="G35" s="59">
        <v>11.78</v>
      </c>
      <c r="H35" s="59">
        <v>12.91</v>
      </c>
      <c r="I35" s="65">
        <v>14.9</v>
      </c>
      <c r="J35" s="59">
        <v>223</v>
      </c>
      <c r="K35" s="70">
        <v>279</v>
      </c>
      <c r="L35" s="61">
        <v>36.4</v>
      </c>
    </row>
    <row r="36" spans="1:12" ht="15" x14ac:dyDescent="0.25">
      <c r="A36" s="14"/>
      <c r="B36" s="15"/>
      <c r="C36" s="11"/>
      <c r="D36" s="7" t="s">
        <v>29</v>
      </c>
      <c r="E36" s="51" t="s">
        <v>54</v>
      </c>
      <c r="F36" s="59">
        <v>150</v>
      </c>
      <c r="G36" s="59">
        <v>38</v>
      </c>
      <c r="H36" s="59">
        <v>64.16</v>
      </c>
      <c r="I36" s="65">
        <v>62</v>
      </c>
      <c r="J36" s="59">
        <v>581.38</v>
      </c>
      <c r="K36" s="70">
        <v>302</v>
      </c>
      <c r="L36" s="61">
        <v>12</v>
      </c>
    </row>
    <row r="37" spans="1:12" ht="15" x14ac:dyDescent="0.25">
      <c r="A37" s="14"/>
      <c r="B37" s="15"/>
      <c r="C37" s="11"/>
      <c r="D37" s="7" t="s">
        <v>30</v>
      </c>
      <c r="E37" s="53" t="s">
        <v>56</v>
      </c>
      <c r="F37" s="59" t="s">
        <v>59</v>
      </c>
      <c r="G37" s="59"/>
      <c r="H37" s="59"/>
      <c r="I37" s="65"/>
      <c r="J37" s="59"/>
      <c r="K37" s="70"/>
      <c r="L37" s="61">
        <v>5</v>
      </c>
    </row>
    <row r="38" spans="1:12" ht="15" x14ac:dyDescent="0.25">
      <c r="A38" s="14"/>
      <c r="B38" s="15"/>
      <c r="C38" s="11"/>
      <c r="D38" s="7" t="s">
        <v>31</v>
      </c>
      <c r="E38" s="51" t="s">
        <v>23</v>
      </c>
      <c r="F38" s="59">
        <v>150</v>
      </c>
      <c r="G38" s="59">
        <v>4.74</v>
      </c>
      <c r="H38" s="59">
        <v>6</v>
      </c>
      <c r="I38" s="65">
        <v>27.98</v>
      </c>
      <c r="J38" s="59">
        <v>159.6</v>
      </c>
      <c r="K38" s="70"/>
      <c r="L38" s="61">
        <v>8</v>
      </c>
    </row>
    <row r="39" spans="1:12" ht="15" x14ac:dyDescent="0.25">
      <c r="A39" s="14"/>
      <c r="B39" s="15"/>
      <c r="C39" s="11"/>
      <c r="D39" s="7" t="s">
        <v>32</v>
      </c>
      <c r="E39" s="51"/>
      <c r="F39" s="59"/>
      <c r="G39" s="59"/>
      <c r="H39" s="59"/>
      <c r="I39" s="65"/>
      <c r="J39" s="59"/>
      <c r="K39" s="70"/>
      <c r="L39" s="61"/>
    </row>
    <row r="40" spans="1:12" ht="15" x14ac:dyDescent="0.25">
      <c r="A40" s="14"/>
      <c r="B40" s="15"/>
      <c r="C40" s="11"/>
      <c r="D40" s="6"/>
      <c r="E40" s="51" t="s">
        <v>55</v>
      </c>
      <c r="F40" s="59" t="s">
        <v>58</v>
      </c>
      <c r="G40" s="66">
        <v>9.02</v>
      </c>
      <c r="H40" s="66">
        <v>2.2799999999999998</v>
      </c>
      <c r="I40" s="68">
        <v>15.42</v>
      </c>
      <c r="J40" s="66">
        <v>114.46</v>
      </c>
      <c r="K40" s="71">
        <v>347</v>
      </c>
      <c r="L40" s="63" t="s">
        <v>60</v>
      </c>
    </row>
    <row r="41" spans="1:12" ht="15.75" thickBot="1" x14ac:dyDescent="0.3">
      <c r="A41" s="14"/>
      <c r="B41" s="15"/>
      <c r="C41" s="11"/>
      <c r="D41" s="6"/>
      <c r="E41" s="42"/>
      <c r="F41" s="43"/>
      <c r="G41" s="43"/>
      <c r="H41" s="43"/>
      <c r="I41" s="43"/>
      <c r="J41" s="67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>SUM(G33:G41)</f>
        <v>66.95</v>
      </c>
      <c r="H42" s="19">
        <f>SUM(H33:H41)</f>
        <v>96.31</v>
      </c>
      <c r="I42" s="19">
        <f>SUM(I33:I41)</f>
        <v>252.95</v>
      </c>
      <c r="J42" s="19">
        <f>SUM(J33:J41)</f>
        <v>1241.44</v>
      </c>
      <c r="K42" s="25"/>
      <c r="L42" s="19">
        <f>SUM(L33:L41)</f>
        <v>90.4</v>
      </c>
    </row>
    <row r="43" spans="1:12" ht="15.75" customHeight="1" x14ac:dyDescent="0.2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650</v>
      </c>
      <c r="G43" s="32">
        <f t="shared" ref="G43" si="10">G32+G42</f>
        <v>66.95</v>
      </c>
      <c r="H43" s="32">
        <f t="shared" ref="H43" si="11">H32+H42</f>
        <v>96.31</v>
      </c>
      <c r="I43" s="32">
        <f t="shared" ref="I43" si="12">I32+I42</f>
        <v>252.95</v>
      </c>
      <c r="J43" s="32">
        <f t="shared" ref="J43:L43" si="13">J32+J42</f>
        <v>1241.44</v>
      </c>
      <c r="K43" s="32"/>
      <c r="L43" s="32">
        <f t="shared" si="13"/>
        <v>90.4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61</v>
      </c>
      <c r="F52" s="58">
        <v>60</v>
      </c>
      <c r="G52" s="58">
        <v>0.7</v>
      </c>
      <c r="H52" s="58">
        <v>4.3</v>
      </c>
      <c r="I52" s="64">
        <v>5.6</v>
      </c>
      <c r="J52" s="58">
        <v>64.099999999999994</v>
      </c>
      <c r="K52" s="69">
        <v>58</v>
      </c>
      <c r="L52" s="60">
        <v>8.5</v>
      </c>
    </row>
    <row r="53" spans="1:12" ht="15" x14ac:dyDescent="0.25">
      <c r="A53" s="23"/>
      <c r="B53" s="15"/>
      <c r="C53" s="11"/>
      <c r="D53" s="7" t="s">
        <v>27</v>
      </c>
      <c r="E53" s="51" t="s">
        <v>62</v>
      </c>
      <c r="F53" s="59" t="s">
        <v>66</v>
      </c>
      <c r="G53" s="59">
        <v>1.98</v>
      </c>
      <c r="H53" s="59">
        <v>2.74</v>
      </c>
      <c r="I53" s="65">
        <v>14.58</v>
      </c>
      <c r="J53" s="59">
        <v>90.75</v>
      </c>
      <c r="K53" s="70">
        <v>101</v>
      </c>
      <c r="L53" s="61">
        <v>15.1</v>
      </c>
    </row>
    <row r="54" spans="1:12" ht="15" x14ac:dyDescent="0.25">
      <c r="A54" s="23"/>
      <c r="B54" s="15"/>
      <c r="C54" s="11"/>
      <c r="D54" s="7" t="s">
        <v>28</v>
      </c>
      <c r="E54" s="62" t="s">
        <v>63</v>
      </c>
      <c r="F54" s="59" t="s">
        <v>57</v>
      </c>
      <c r="G54" s="59">
        <v>11.78</v>
      </c>
      <c r="H54" s="59">
        <v>12.91</v>
      </c>
      <c r="I54" s="65">
        <v>14.9</v>
      </c>
      <c r="J54" s="59">
        <v>223</v>
      </c>
      <c r="K54" s="70">
        <v>279</v>
      </c>
      <c r="L54" s="61">
        <v>35.22</v>
      </c>
    </row>
    <row r="55" spans="1:12" ht="15" x14ac:dyDescent="0.25">
      <c r="A55" s="23"/>
      <c r="B55" s="15"/>
      <c r="C55" s="11"/>
      <c r="D55" s="7" t="s">
        <v>29</v>
      </c>
      <c r="E55" s="51" t="s">
        <v>64</v>
      </c>
      <c r="F55" s="62">
        <v>150</v>
      </c>
      <c r="G55" s="62">
        <v>4.87</v>
      </c>
      <c r="H55" s="62">
        <v>7.17</v>
      </c>
      <c r="I55" s="62">
        <v>48.8</v>
      </c>
      <c r="J55" s="62">
        <v>279.60000000000002</v>
      </c>
      <c r="K55" s="70">
        <v>304</v>
      </c>
      <c r="L55" s="62">
        <v>13.86</v>
      </c>
    </row>
    <row r="56" spans="1:12" ht="15" x14ac:dyDescent="0.25">
      <c r="A56" s="23"/>
      <c r="B56" s="15"/>
      <c r="C56" s="11"/>
      <c r="D56" s="7" t="s">
        <v>30</v>
      </c>
      <c r="E56" s="51" t="s">
        <v>55</v>
      </c>
      <c r="F56" s="59">
        <v>185</v>
      </c>
      <c r="G56" s="59"/>
      <c r="H56" s="59"/>
      <c r="I56" s="65"/>
      <c r="J56" s="59"/>
      <c r="K56" s="70"/>
      <c r="L56" s="61">
        <v>29.42</v>
      </c>
    </row>
    <row r="57" spans="1:12" ht="15" x14ac:dyDescent="0.25">
      <c r="A57" s="23"/>
      <c r="B57" s="15"/>
      <c r="C57" s="11"/>
      <c r="D57" s="7" t="s">
        <v>31</v>
      </c>
      <c r="E57" s="51" t="s">
        <v>23</v>
      </c>
      <c r="F57" s="59">
        <v>150</v>
      </c>
      <c r="G57" s="59">
        <v>4.74</v>
      </c>
      <c r="H57" s="59">
        <v>0.6</v>
      </c>
      <c r="I57" s="65">
        <v>27.98</v>
      </c>
      <c r="J57" s="59">
        <v>159.6</v>
      </c>
      <c r="K57" s="70"/>
      <c r="L57" s="61">
        <v>8</v>
      </c>
    </row>
    <row r="58" spans="1:12" ht="15" x14ac:dyDescent="0.25">
      <c r="A58" s="23"/>
      <c r="B58" s="15"/>
      <c r="C58" s="11"/>
      <c r="D58" s="7" t="s">
        <v>32</v>
      </c>
      <c r="E58" s="51"/>
      <c r="F58" s="59"/>
      <c r="G58" s="59"/>
      <c r="H58" s="59"/>
      <c r="I58" s="65"/>
      <c r="J58" s="59"/>
      <c r="K58" s="70"/>
      <c r="L58" s="61"/>
    </row>
    <row r="59" spans="1:12" ht="15" x14ac:dyDescent="0.25">
      <c r="A59" s="23"/>
      <c r="B59" s="15"/>
      <c r="C59" s="11"/>
      <c r="D59" s="6"/>
      <c r="E59" s="52" t="s">
        <v>65</v>
      </c>
      <c r="F59" s="66">
        <v>200</v>
      </c>
      <c r="G59" s="66">
        <v>4</v>
      </c>
      <c r="H59" s="66"/>
      <c r="I59" s="68">
        <v>24.76</v>
      </c>
      <c r="J59" s="66">
        <v>94.2</v>
      </c>
      <c r="K59" s="71">
        <v>349</v>
      </c>
      <c r="L59" s="63">
        <v>5</v>
      </c>
    </row>
    <row r="60" spans="1:12" ht="15.75" thickBot="1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7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>SUM(G52:G60)</f>
        <v>28.07</v>
      </c>
      <c r="H61" s="19">
        <f>SUM(H52:H60)</f>
        <v>27.72</v>
      </c>
      <c r="I61" s="19">
        <f>SUM(I52:I60)</f>
        <v>136.62</v>
      </c>
      <c r="J61" s="19">
        <f>SUM(J52:J60)</f>
        <v>911.25000000000011</v>
      </c>
      <c r="K61" s="25"/>
      <c r="L61" s="19">
        <f>SUM(L52:L60)</f>
        <v>115.10000000000001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745</v>
      </c>
      <c r="G62" s="32">
        <f t="shared" ref="G62" si="18">G51+G61</f>
        <v>28.07</v>
      </c>
      <c r="H62" s="32">
        <f t="shared" ref="H62" si="19">H51+H61</f>
        <v>27.72</v>
      </c>
      <c r="I62" s="32">
        <f t="shared" ref="I62" si="20">I51+I61</f>
        <v>136.62</v>
      </c>
      <c r="J62" s="32">
        <f t="shared" ref="J62:L62" si="21">J51+J61</f>
        <v>911.25000000000011</v>
      </c>
      <c r="K62" s="32"/>
      <c r="L62" s="32">
        <f t="shared" si="21"/>
        <v>115.10000000000001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62"/>
      <c r="G71" s="53"/>
      <c r="H71" s="58"/>
      <c r="I71" s="58"/>
      <c r="J71" s="58"/>
      <c r="K71" s="69"/>
      <c r="L71" s="60"/>
    </row>
    <row r="72" spans="1:12" ht="15" x14ac:dyDescent="0.25">
      <c r="A72" s="23"/>
      <c r="B72" s="15"/>
      <c r="C72" s="11"/>
      <c r="D72" s="7" t="s">
        <v>27</v>
      </c>
      <c r="E72" s="54"/>
      <c r="F72" s="55"/>
      <c r="G72" s="59"/>
      <c r="H72" s="59"/>
      <c r="I72" s="59"/>
      <c r="J72" s="59"/>
      <c r="K72" s="70"/>
      <c r="L72" s="61"/>
    </row>
    <row r="73" spans="1:12" ht="15" x14ac:dyDescent="0.25">
      <c r="A73" s="23"/>
      <c r="B73" s="15"/>
      <c r="C73" s="11"/>
      <c r="D73" s="7" t="s">
        <v>28</v>
      </c>
      <c r="E73" s="54"/>
      <c r="F73" s="55"/>
      <c r="G73" s="59"/>
      <c r="H73" s="59"/>
      <c r="I73" s="59"/>
      <c r="J73" s="59"/>
      <c r="K73" s="70"/>
      <c r="L73" s="61"/>
    </row>
    <row r="74" spans="1:12" ht="15" x14ac:dyDescent="0.25">
      <c r="A74" s="23"/>
      <c r="B74" s="15"/>
      <c r="C74" s="11"/>
      <c r="D74" s="7" t="s">
        <v>29</v>
      </c>
      <c r="E74" s="54"/>
      <c r="F74" s="55"/>
      <c r="G74" s="59"/>
      <c r="H74" s="59"/>
      <c r="I74" s="59"/>
      <c r="J74" s="59"/>
      <c r="K74" s="70"/>
      <c r="L74" s="61"/>
    </row>
    <row r="75" spans="1:12" ht="15" x14ac:dyDescent="0.25">
      <c r="A75" s="23"/>
      <c r="B75" s="15"/>
      <c r="C75" s="11"/>
      <c r="D75" s="7" t="s">
        <v>30</v>
      </c>
      <c r="E75" s="54"/>
      <c r="F75" s="55"/>
      <c r="G75" s="58"/>
      <c r="H75" s="59"/>
      <c r="I75" s="59"/>
      <c r="J75" s="59"/>
      <c r="K75" s="70"/>
      <c r="L75" s="61"/>
    </row>
    <row r="76" spans="1:12" ht="15" x14ac:dyDescent="0.25">
      <c r="A76" s="23"/>
      <c r="B76" s="15"/>
      <c r="C76" s="11"/>
      <c r="D76" s="7" t="s">
        <v>31</v>
      </c>
      <c r="E76" s="54"/>
      <c r="F76" s="55"/>
      <c r="G76" s="59"/>
      <c r="H76" s="59"/>
      <c r="I76" s="59"/>
      <c r="J76" s="59"/>
      <c r="K76" s="70"/>
      <c r="L76" s="61"/>
    </row>
    <row r="77" spans="1:12" ht="15" x14ac:dyDescent="0.25">
      <c r="A77" s="23"/>
      <c r="B77" s="15"/>
      <c r="C77" s="11"/>
      <c r="D77" s="7" t="s">
        <v>32</v>
      </c>
      <c r="E77" s="54"/>
      <c r="F77" s="55"/>
      <c r="G77" s="59"/>
      <c r="H77" s="59"/>
      <c r="I77" s="68"/>
      <c r="J77" s="59"/>
      <c r="K77" s="70"/>
      <c r="L77" s="61"/>
    </row>
    <row r="78" spans="1:12" ht="15" x14ac:dyDescent="0.25">
      <c r="A78" s="23"/>
      <c r="B78" s="15"/>
      <c r="C78" s="11"/>
      <c r="D78" s="6"/>
      <c r="E78" s="54"/>
      <c r="F78" s="55"/>
      <c r="G78" s="43"/>
      <c r="H78" s="43"/>
      <c r="I78" s="53"/>
      <c r="J78" s="66"/>
      <c r="K78" s="71"/>
      <c r="L78" s="63"/>
    </row>
    <row r="79" spans="1:12" ht="15.75" thickBot="1" x14ac:dyDescent="0.3">
      <c r="A79" s="23"/>
      <c r="B79" s="15"/>
      <c r="C79" s="11"/>
      <c r="D79" s="6"/>
      <c r="E79" s="42"/>
      <c r="F79" s="43"/>
      <c r="G79" s="67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SUM(G72:G79)</f>
        <v>0</v>
      </c>
      <c r="H80" s="19">
        <f t="shared" ref="H80" si="26">SUM(H71:H79)</f>
        <v>0</v>
      </c>
      <c r="I80" s="19">
        <f t="shared" ref="I80" si="27">SUM(I71:I79)</f>
        <v>0</v>
      </c>
      <c r="J80" s="19">
        <f t="shared" ref="J80:L80" si="28">SUM(J71:J79)</f>
        <v>0</v>
      </c>
      <c r="K80" s="25"/>
      <c r="L80" s="19">
        <f t="shared" si="2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29">G70+G80</f>
        <v>0</v>
      </c>
      <c r="H81" s="32">
        <f t="shared" ref="H81" si="30">H70+H80</f>
        <v>0</v>
      </c>
      <c r="I81" s="32">
        <f t="shared" ref="I81" si="31">I70+I80</f>
        <v>0</v>
      </c>
      <c r="J81" s="32">
        <f t="shared" ref="J81:L81" si="32">J70+J80</f>
        <v>0</v>
      </c>
      <c r="K81" s="32"/>
      <c r="L81" s="32">
        <f t="shared" si="32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3">SUM(G82:G88)</f>
        <v>0</v>
      </c>
      <c r="H89" s="19">
        <f t="shared" ref="H89" si="34">SUM(H82:H88)</f>
        <v>0</v>
      </c>
      <c r="I89" s="19">
        <f t="shared" ref="I89" si="35">SUM(I82:I88)</f>
        <v>0</v>
      </c>
      <c r="J89" s="19">
        <f t="shared" ref="J89:L89" si="36">SUM(J82:J88)</f>
        <v>0</v>
      </c>
      <c r="K89" s="25"/>
      <c r="L89" s="19">
        <f t="shared" si="36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51</v>
      </c>
      <c r="F90" s="55">
        <v>60</v>
      </c>
      <c r="G90" s="55">
        <v>0.85</v>
      </c>
      <c r="H90" s="55">
        <v>3.05</v>
      </c>
      <c r="I90" s="55">
        <v>5.41</v>
      </c>
      <c r="J90" s="55">
        <v>52.44</v>
      </c>
      <c r="K90" s="56">
        <v>45</v>
      </c>
      <c r="L90" s="43">
        <v>6.3</v>
      </c>
    </row>
    <row r="91" spans="1:12" ht="15" x14ac:dyDescent="0.25">
      <c r="A91" s="23"/>
      <c r="B91" s="15"/>
      <c r="C91" s="11"/>
      <c r="D91" s="7" t="s">
        <v>27</v>
      </c>
      <c r="E91" s="54" t="s">
        <v>67</v>
      </c>
      <c r="F91" s="55" t="s">
        <v>48</v>
      </c>
      <c r="G91" s="55">
        <v>2.69</v>
      </c>
      <c r="H91" s="55">
        <v>2.84</v>
      </c>
      <c r="I91" s="55">
        <v>17.14</v>
      </c>
      <c r="J91" s="55">
        <v>104.75</v>
      </c>
      <c r="K91" s="56">
        <v>103</v>
      </c>
      <c r="L91" s="43">
        <v>26.4</v>
      </c>
    </row>
    <row r="92" spans="1:12" ht="15" x14ac:dyDescent="0.25">
      <c r="A92" s="23"/>
      <c r="B92" s="15"/>
      <c r="C92" s="11"/>
      <c r="D92" s="7" t="s">
        <v>28</v>
      </c>
      <c r="E92" s="54" t="s">
        <v>68</v>
      </c>
      <c r="F92" s="55">
        <v>180</v>
      </c>
      <c r="G92" s="55">
        <v>20.3</v>
      </c>
      <c r="H92" s="55">
        <v>17</v>
      </c>
      <c r="I92" s="55">
        <v>33.69</v>
      </c>
      <c r="J92" s="55">
        <v>377</v>
      </c>
      <c r="K92" s="56">
        <v>291</v>
      </c>
      <c r="L92" s="43">
        <v>38.299999999999997</v>
      </c>
    </row>
    <row r="93" spans="1:12" ht="15" x14ac:dyDescent="0.25">
      <c r="A93" s="23"/>
      <c r="B93" s="15"/>
      <c r="C93" s="11"/>
      <c r="D93" s="7" t="s">
        <v>29</v>
      </c>
      <c r="E93" s="54"/>
      <c r="F93" s="55"/>
      <c r="G93" s="55"/>
      <c r="H93" s="55"/>
      <c r="I93" s="55"/>
      <c r="J93" s="55"/>
      <c r="K93" s="56"/>
      <c r="L93" s="43"/>
    </row>
    <row r="94" spans="1:12" ht="15" x14ac:dyDescent="0.25">
      <c r="A94" s="23"/>
      <c r="B94" s="15"/>
      <c r="C94" s="11"/>
      <c r="D94" s="7" t="s">
        <v>30</v>
      </c>
      <c r="E94" s="54" t="s">
        <v>69</v>
      </c>
      <c r="F94" s="55" t="s">
        <v>70</v>
      </c>
      <c r="G94" s="55"/>
      <c r="H94" s="55"/>
      <c r="I94" s="55"/>
      <c r="J94" s="55"/>
      <c r="K94" s="56"/>
      <c r="L94" s="43">
        <v>25</v>
      </c>
    </row>
    <row r="95" spans="1:12" ht="15" x14ac:dyDescent="0.25">
      <c r="A95" s="23"/>
      <c r="B95" s="15"/>
      <c r="C95" s="11"/>
      <c r="D95" s="7" t="s">
        <v>31</v>
      </c>
      <c r="E95" s="54" t="s">
        <v>23</v>
      </c>
      <c r="F95" s="55">
        <v>150</v>
      </c>
      <c r="G95" s="55">
        <v>4.74</v>
      </c>
      <c r="H95" s="55">
        <v>6</v>
      </c>
      <c r="I95" s="55">
        <v>27.98</v>
      </c>
      <c r="J95" s="55">
        <v>159.6</v>
      </c>
      <c r="K95" s="56"/>
      <c r="L95" s="43">
        <v>8</v>
      </c>
    </row>
    <row r="96" spans="1:12" ht="15" x14ac:dyDescent="0.25">
      <c r="A96" s="23"/>
      <c r="B96" s="15"/>
      <c r="C96" s="11"/>
      <c r="D96" s="7" t="s">
        <v>32</v>
      </c>
      <c r="E96" s="51"/>
      <c r="F96" s="59"/>
      <c r="G96" s="55"/>
      <c r="H96" s="55"/>
      <c r="I96" s="55"/>
      <c r="J96" s="55"/>
      <c r="K96" s="70"/>
      <c r="L96" s="43"/>
    </row>
    <row r="97" spans="1:12" ht="15" x14ac:dyDescent="0.25">
      <c r="A97" s="23"/>
      <c r="B97" s="15"/>
      <c r="C97" s="11"/>
      <c r="D97" s="6"/>
      <c r="E97" s="52" t="s">
        <v>56</v>
      </c>
      <c r="F97" s="66" t="s">
        <v>59</v>
      </c>
      <c r="G97" s="43">
        <v>9.02</v>
      </c>
      <c r="H97" s="43">
        <v>2.2799999999999998</v>
      </c>
      <c r="I97" s="68">
        <v>114.46</v>
      </c>
      <c r="J97" s="66">
        <v>114.46</v>
      </c>
      <c r="K97" s="71">
        <v>377</v>
      </c>
      <c r="L97" s="63">
        <v>7</v>
      </c>
    </row>
    <row r="98" spans="1:12" ht="15.75" thickBot="1" x14ac:dyDescent="0.3">
      <c r="A98" s="23"/>
      <c r="B98" s="15"/>
      <c r="C98" s="11"/>
      <c r="D98" s="6"/>
      <c r="E98" s="74"/>
      <c r="F98" s="43"/>
      <c r="G98" s="43"/>
      <c r="H98" s="67"/>
      <c r="I98" s="73"/>
      <c r="J98" s="43"/>
      <c r="K98" s="44"/>
      <c r="L98" s="44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390</v>
      </c>
      <c r="G99" s="19">
        <f t="shared" ref="G99" si="37">SUM(G90:G98)</f>
        <v>37.599999999999994</v>
      </c>
      <c r="H99" s="19">
        <f t="shared" ref="H99" si="38">SUM(H90:H98)</f>
        <v>31.17</v>
      </c>
      <c r="I99" s="19">
        <f t="shared" ref="I99" si="39">SUM(I90:I98)</f>
        <v>198.68</v>
      </c>
      <c r="J99" s="19">
        <f t="shared" ref="J99:L99" si="40">SUM(J90:J98)</f>
        <v>808.25000000000011</v>
      </c>
      <c r="K99" s="25"/>
      <c r="L99" s="19">
        <f t="shared" si="40"/>
        <v>111</v>
      </c>
    </row>
    <row r="100" spans="1:12" ht="15.75" customHeight="1" x14ac:dyDescent="0.2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390</v>
      </c>
      <c r="G100" s="32">
        <f t="shared" ref="G100" si="41">G89+G99</f>
        <v>37.599999999999994</v>
      </c>
      <c r="H100" s="32">
        <f t="shared" ref="H100" si="42">H89+H99</f>
        <v>31.17</v>
      </c>
      <c r="I100" s="32">
        <f t="shared" ref="I100" si="43">I89+I99</f>
        <v>198.68</v>
      </c>
      <c r="J100" s="32">
        <f t="shared" ref="J100:L100" si="44">J89+J99</f>
        <v>808.25000000000011</v>
      </c>
      <c r="K100" s="32"/>
      <c r="L100" s="32">
        <f t="shared" si="44"/>
        <v>111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5">SUM(G101:G107)</f>
        <v>0</v>
      </c>
      <c r="H108" s="19">
        <f t="shared" si="45"/>
        <v>0</v>
      </c>
      <c r="I108" s="19">
        <f t="shared" si="45"/>
        <v>0</v>
      </c>
      <c r="J108" s="19">
        <f t="shared" si="45"/>
        <v>0</v>
      </c>
      <c r="K108" s="25"/>
      <c r="L108" s="19">
        <f t="shared" ref="L108" si="46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/>
      <c r="F109" s="58"/>
      <c r="G109" s="58"/>
      <c r="H109" s="58"/>
      <c r="I109" s="64"/>
      <c r="J109" s="58"/>
      <c r="K109" s="69"/>
      <c r="L109" s="60"/>
    </row>
    <row r="110" spans="1:12" ht="15" x14ac:dyDescent="0.25">
      <c r="A110" s="23"/>
      <c r="B110" s="15"/>
      <c r="C110" s="11"/>
      <c r="D110" s="7" t="s">
        <v>27</v>
      </c>
      <c r="E110" s="51"/>
      <c r="F110" s="59"/>
      <c r="G110" s="59"/>
      <c r="H110" s="59"/>
      <c r="I110" s="65"/>
      <c r="J110" s="59"/>
      <c r="K110" s="70"/>
      <c r="L110" s="61"/>
    </row>
    <row r="111" spans="1:12" ht="15" x14ac:dyDescent="0.25">
      <c r="A111" s="23"/>
      <c r="B111" s="15"/>
      <c r="C111" s="11"/>
      <c r="D111" s="7" t="s">
        <v>28</v>
      </c>
      <c r="E111" s="62"/>
      <c r="F111" s="59"/>
      <c r="G111" s="59"/>
      <c r="H111" s="59"/>
      <c r="I111" s="65"/>
      <c r="J111" s="59"/>
      <c r="K111" s="70"/>
      <c r="L111" s="61"/>
    </row>
    <row r="112" spans="1:12" ht="15" x14ac:dyDescent="0.25">
      <c r="A112" s="23"/>
      <c r="B112" s="15"/>
      <c r="C112" s="11"/>
      <c r="D112" s="7" t="s">
        <v>29</v>
      </c>
      <c r="E112" s="51"/>
      <c r="F112" s="62"/>
      <c r="G112" s="62"/>
      <c r="H112" s="62"/>
      <c r="I112" s="62"/>
      <c r="J112" s="62"/>
      <c r="K112" s="70"/>
      <c r="L112" s="62"/>
    </row>
    <row r="113" spans="1:12" ht="15" x14ac:dyDescent="0.25">
      <c r="A113" s="23"/>
      <c r="B113" s="15"/>
      <c r="C113" s="11"/>
      <c r="D113" s="7" t="s">
        <v>30</v>
      </c>
      <c r="E113" s="51"/>
      <c r="F113" s="59"/>
      <c r="G113" s="59"/>
      <c r="H113" s="59"/>
      <c r="I113" s="65"/>
      <c r="J113" s="59"/>
      <c r="K113" s="70"/>
      <c r="L113" s="61"/>
    </row>
    <row r="114" spans="1:12" ht="15" x14ac:dyDescent="0.25">
      <c r="A114" s="23"/>
      <c r="B114" s="15"/>
      <c r="C114" s="11"/>
      <c r="D114" s="7" t="s">
        <v>31</v>
      </c>
      <c r="E114" s="51"/>
      <c r="F114" s="59"/>
      <c r="G114" s="59"/>
      <c r="H114" s="59"/>
      <c r="I114" s="65"/>
      <c r="J114" s="59"/>
      <c r="K114" s="70"/>
      <c r="L114" s="61"/>
    </row>
    <row r="115" spans="1:12" ht="15" x14ac:dyDescent="0.25">
      <c r="A115" s="23"/>
      <c r="B115" s="15"/>
      <c r="C115" s="11"/>
      <c r="D115" s="7" t="s">
        <v>32</v>
      </c>
      <c r="E115" s="51"/>
      <c r="F115" s="59"/>
      <c r="G115" s="59"/>
      <c r="H115" s="59"/>
      <c r="I115" s="65"/>
      <c r="J115" s="59"/>
      <c r="K115" s="70"/>
      <c r="L115" s="61"/>
    </row>
    <row r="116" spans="1:12" ht="15" x14ac:dyDescent="0.25">
      <c r="A116" s="23"/>
      <c r="B116" s="15"/>
      <c r="C116" s="11"/>
      <c r="D116" s="6"/>
      <c r="E116" s="52"/>
      <c r="F116" s="66"/>
      <c r="G116" s="66"/>
      <c r="H116" s="66"/>
      <c r="I116" s="68"/>
      <c r="J116" s="66"/>
      <c r="K116" s="71"/>
      <c r="L116" s="63"/>
    </row>
    <row r="117" spans="1:12" ht="15.75" thickBot="1" x14ac:dyDescent="0.3">
      <c r="A117" s="23"/>
      <c r="B117" s="15"/>
      <c r="C117" s="11"/>
      <c r="D117" s="6"/>
      <c r="E117" s="42"/>
      <c r="F117" s="43"/>
      <c r="G117" s="43"/>
      <c r="H117" s="43"/>
      <c r="I117" s="73"/>
      <c r="J117" s="43"/>
      <c r="K117" s="44"/>
      <c r="L117" s="44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7">SUM(G109:G117)</f>
        <v>0</v>
      </c>
      <c r="H118" s="19">
        <f t="shared" si="47"/>
        <v>0</v>
      </c>
      <c r="I118" s="19">
        <f t="shared" si="47"/>
        <v>0</v>
      </c>
      <c r="J118" s="19">
        <f t="shared" si="47"/>
        <v>0</v>
      </c>
      <c r="K118" s="25"/>
      <c r="L118" s="19">
        <f t="shared" ref="L118" si="48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:L119" si="52">J108+J118</f>
        <v>0</v>
      </c>
      <c r="K119" s="32"/>
      <c r="L119" s="32">
        <f t="shared" si="5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  <c r="L127" s="19">
        <f t="shared" ref="L127" si="5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>
        <f t="shared" ref="L137" si="5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57">G127+G137</f>
        <v>0</v>
      </c>
      <c r="H138" s="32">
        <f t="shared" ref="H138" si="58">H127+H137</f>
        <v>0</v>
      </c>
      <c r="I138" s="32">
        <f t="shared" ref="I138" si="59">I127+I137</f>
        <v>0</v>
      </c>
      <c r="J138" s="32">
        <f t="shared" ref="J138:L138" si="60">J127+J137</f>
        <v>0</v>
      </c>
      <c r="K138" s="32"/>
      <c r="L138" s="32">
        <f t="shared" si="60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1">SUM(G139:G145)</f>
        <v>0</v>
      </c>
      <c r="H146" s="19">
        <f t="shared" si="61"/>
        <v>0</v>
      </c>
      <c r="I146" s="19">
        <f t="shared" si="61"/>
        <v>0</v>
      </c>
      <c r="J146" s="19">
        <f t="shared" si="61"/>
        <v>0</v>
      </c>
      <c r="K146" s="25"/>
      <c r="L146" s="19">
        <f t="shared" ref="L146" si="62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65">G146+G156</f>
        <v>0</v>
      </c>
      <c r="H157" s="32">
        <f t="shared" ref="H157" si="66">H146+H156</f>
        <v>0</v>
      </c>
      <c r="I157" s="32">
        <f t="shared" ref="I157" si="67">I146+I156</f>
        <v>0</v>
      </c>
      <c r="J157" s="32">
        <f t="shared" ref="J157:L157" si="68">J146+J156</f>
        <v>0</v>
      </c>
      <c r="K157" s="32"/>
      <c r="L157" s="32">
        <f t="shared" si="68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  <c r="L165" s="19">
        <f t="shared" ref="L165" si="7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19">
        <f t="shared" ref="L175" si="7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73">G165+G175</f>
        <v>0</v>
      </c>
      <c r="H176" s="32">
        <f t="shared" ref="H176" si="74">H165+H175</f>
        <v>0</v>
      </c>
      <c r="I176" s="32">
        <f t="shared" ref="I176" si="75">I165+I175</f>
        <v>0</v>
      </c>
      <c r="J176" s="32">
        <f t="shared" ref="J176:L176" si="76">J165+J175</f>
        <v>0</v>
      </c>
      <c r="K176" s="32"/>
      <c r="L176" s="32">
        <f t="shared" si="76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7">SUM(G177:G183)</f>
        <v>0</v>
      </c>
      <c r="H184" s="19">
        <f t="shared" si="77"/>
        <v>0</v>
      </c>
      <c r="I184" s="19">
        <f t="shared" si="77"/>
        <v>0</v>
      </c>
      <c r="J184" s="19">
        <f t="shared" si="77"/>
        <v>0</v>
      </c>
      <c r="K184" s="25"/>
      <c r="L184" s="19">
        <f t="shared" ref="L184" si="78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9">SUM(G185:G193)</f>
        <v>0</v>
      </c>
      <c r="H194" s="19">
        <f t="shared" si="79"/>
        <v>0</v>
      </c>
      <c r="I194" s="19">
        <f t="shared" si="79"/>
        <v>0</v>
      </c>
      <c r="J194" s="19">
        <f t="shared" si="79"/>
        <v>0</v>
      </c>
      <c r="K194" s="25"/>
      <c r="L194" s="19">
        <f t="shared" ref="L194" si="8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81">G184+G194</f>
        <v>0</v>
      </c>
      <c r="H195" s="32">
        <f t="shared" ref="H195" si="82">H184+H194</f>
        <v>0</v>
      </c>
      <c r="I195" s="32">
        <f t="shared" ref="I195" si="83">I184+I194</f>
        <v>0</v>
      </c>
      <c r="J195" s="32">
        <f t="shared" ref="J195:L195" si="84">J184+J194</f>
        <v>0</v>
      </c>
      <c r="K195" s="32"/>
      <c r="L195" s="32">
        <f t="shared" si="84"/>
        <v>0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583.75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41.37</v>
      </c>
      <c r="H196" s="34">
        <f t="shared" si="85"/>
        <v>50.9375</v>
      </c>
      <c r="I196" s="34">
        <f t="shared" si="85"/>
        <v>172.785</v>
      </c>
      <c r="J196" s="34">
        <f t="shared" si="85"/>
        <v>950.21749999999997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106.875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2024-05-20T05:45:33Z</dcterms:modified>
</cp:coreProperties>
</file>