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L61" i="1" l="1"/>
  <c r="F61" i="1"/>
  <c r="F62" i="1" s="1"/>
  <c r="F196" i="1" s="1"/>
  <c r="H61" i="1"/>
  <c r="H62" i="1" s="1"/>
  <c r="J61" i="1"/>
  <c r="G61" i="1"/>
  <c r="G62" i="1" s="1"/>
  <c r="G196" i="1" s="1"/>
  <c r="I61" i="1"/>
  <c r="I62" i="1" s="1"/>
  <c r="L62" i="1"/>
  <c r="J62" i="1"/>
  <c r="J196" i="1" s="1"/>
  <c r="L100" i="1"/>
  <c r="I24" i="1"/>
  <c r="H24" i="1"/>
  <c r="L196" i="1" l="1"/>
  <c r="H196" i="1"/>
  <c r="I196" i="1"/>
</calcChain>
</file>

<file path=xl/sharedStrings.xml><?xml version="1.0" encoding="utf-8"?>
<sst xmlns="http://schemas.openxmlformats.org/spreadsheetml/2006/main" count="220" uniqueCount="69">
  <si>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</si>
  <si>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</si>
  <si>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</si>
  <si>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</si>
  <si>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</si>
  <si>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</si>
  <si>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</si>
  <si>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</si>
  <si>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</si>
  <si>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</si>
  <si>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</si>
  <si>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</si>
  <si>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</si>
  <si>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</si>
  <si>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</si>
  <si>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</si>
  <si>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</si>
  <si>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</si>
  <si>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</si>
  <si>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</si>
  <si>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</si>
  <si>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</si>
  <si>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</si>
  <si>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</si>
  <si>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</si>
  <si>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</si>
  <si>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</si>
  <si>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</si>
  <si>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</si>
  <si>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</si>
  <si>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</si>
  <si>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</si>
  <si>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</si>
  <si>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</si>
  <si>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</si>
  <si>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</si>
  <si>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</si>
  <si>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</si>
  <si>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</si>
  <si>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</si>
  <si>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Никеева В.В.</t>
  </si>
  <si>
    <t>капустный салат</t>
  </si>
  <si>
    <t>суп лапша на к\б</t>
  </si>
  <si>
    <t>200\30</t>
  </si>
  <si>
    <t>плов из птицы</t>
  </si>
  <si>
    <t>чай с лимоном</t>
  </si>
  <si>
    <t>200\15</t>
  </si>
  <si>
    <t>йогурт</t>
  </si>
  <si>
    <t>1\100</t>
  </si>
  <si>
    <t>морковный салат</t>
  </si>
  <si>
    <t>борщ со сметаной на к\б</t>
  </si>
  <si>
    <t>гуляш и говядины</t>
  </si>
  <si>
    <t>85\50</t>
  </si>
  <si>
    <t>гречка оварная</t>
  </si>
  <si>
    <t>компот из с\ф</t>
  </si>
  <si>
    <t>горячий бутерброд сыр с маслом</t>
  </si>
  <si>
    <t>30\20\10</t>
  </si>
  <si>
    <t>суп гороховый на к\б</t>
  </si>
  <si>
    <t>омлет</t>
  </si>
  <si>
    <t>80\15</t>
  </si>
  <si>
    <t>какао</t>
  </si>
  <si>
    <t>яблоко</t>
  </si>
  <si>
    <t>свекольный салат</t>
  </si>
  <si>
    <t>суп рисовый на к\б</t>
  </si>
  <si>
    <t xml:space="preserve"> котлета из говядины в т\с</t>
  </si>
  <si>
    <t>75\50</t>
  </si>
  <si>
    <t>картоф.пюре</t>
  </si>
  <si>
    <t>кисель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</si>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</sst>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41</v>
      </c>
      <c r="F14" s="55">
        <v>60</v>
      </c>
      <c r="G14" s="55">
        <v>0.85</v>
      </c>
      <c r="H14" s="55">
        <v>3.05</v>
      </c>
      <c r="I14" s="55">
        <v>5.41</v>
      </c>
      <c r="J14" s="55">
        <v>52.44</v>
      </c>
      <c r="K14" s="56">
        <v>45</v>
      </c>
      <c r="L14" s="43">
        <v>6.3</v>
      </c>
    </row>
    <row r="15" spans="1:12" ht="15" x14ac:dyDescent="0.25">
      <c r="A15" s="23"/>
      <c r="B15" s="15"/>
      <c r="C15" s="11"/>
      <c r="D15" s="7" t="s">
        <v>27</v>
      </c>
      <c r="E15" s="54" t="s">
        <v>42</v>
      </c>
      <c r="F15" s="55" t="s">
        <v>43</v>
      </c>
      <c r="G15" s="55">
        <v>2.69</v>
      </c>
      <c r="H15" s="55">
        <v>2.84</v>
      </c>
      <c r="I15" s="55">
        <v>17.14</v>
      </c>
      <c r="J15" s="55">
        <v>104.75</v>
      </c>
      <c r="K15" s="56">
        <v>103</v>
      </c>
      <c r="L15" s="43">
        <v>26.4</v>
      </c>
    </row>
    <row r="16" spans="1:12" ht="15" x14ac:dyDescent="0.25">
      <c r="A16" s="23"/>
      <c r="B16" s="15"/>
      <c r="C16" s="11"/>
      <c r="D16" s="7" t="s">
        <v>28</v>
      </c>
      <c r="E16" s="54" t="s">
        <v>44</v>
      </c>
      <c r="F16" s="55">
        <v>180</v>
      </c>
      <c r="G16" s="55">
        <v>20.3</v>
      </c>
      <c r="H16" s="55">
        <v>17</v>
      </c>
      <c r="I16" s="55">
        <v>33.69</v>
      </c>
      <c r="J16" s="55">
        <v>377</v>
      </c>
      <c r="K16" s="56">
        <v>291</v>
      </c>
      <c r="L16" s="43">
        <v>38.299999999999997</v>
      </c>
    </row>
    <row r="17" spans="1:12" ht="15" x14ac:dyDescent="0.25">
      <c r="A17" s="23"/>
      <c r="B17" s="15"/>
      <c r="C17" s="11"/>
      <c r="D17" s="7" t="s">
        <v>29</v>
      </c>
      <c r="E17" s="54"/>
      <c r="F17" s="55"/>
      <c r="G17" s="55"/>
      <c r="H17" s="55"/>
      <c r="I17" s="55"/>
      <c r="J17" s="55"/>
      <c r="K17" s="56"/>
      <c r="L17" s="43"/>
    </row>
    <row r="18" spans="1:12" ht="15" x14ac:dyDescent="0.25">
      <c r="A18" s="23"/>
      <c r="B18" s="15"/>
      <c r="C18" s="11"/>
      <c r="D18" s="7" t="s">
        <v>30</v>
      </c>
      <c r="E18" s="54" t="s">
        <v>45</v>
      </c>
      <c r="F18" s="55" t="s">
        <v>46</v>
      </c>
      <c r="G18" s="55">
        <v>9.02</v>
      </c>
      <c r="H18" s="55">
        <v>2.2799999999999998</v>
      </c>
      <c r="I18" s="55">
        <v>114.46</v>
      </c>
      <c r="J18" s="55">
        <v>114.46</v>
      </c>
      <c r="K18" s="56">
        <v>377</v>
      </c>
      <c r="L18" s="43">
        <v>7</v>
      </c>
    </row>
    <row r="19" spans="1:12" ht="15" x14ac:dyDescent="0.25">
      <c r="A19" s="23"/>
      <c r="B19" s="15"/>
      <c r="C19" s="11"/>
      <c r="D19" s="7" t="s">
        <v>31</v>
      </c>
      <c r="E19" s="54" t="s">
        <v>23</v>
      </c>
      <c r="F19" s="55">
        <v>150</v>
      </c>
      <c r="G19" s="55">
        <v>4.74</v>
      </c>
      <c r="H19" s="55">
        <v>0.16</v>
      </c>
      <c r="I19" s="55">
        <v>27.98</v>
      </c>
      <c r="J19" s="55">
        <v>159.6</v>
      </c>
      <c r="K19" s="56"/>
      <c r="L19" s="43">
        <v>8</v>
      </c>
    </row>
    <row r="20" spans="1:12" ht="15" x14ac:dyDescent="0.25">
      <c r="A20" s="23"/>
      <c r="B20" s="15"/>
      <c r="C20" s="11"/>
      <c r="D20" s="7" t="s">
        <v>32</v>
      </c>
      <c r="E20" s="54"/>
      <c r="F20" s="55"/>
      <c r="G20" s="55"/>
      <c r="H20" s="55"/>
      <c r="I20" s="55"/>
      <c r="J20" s="55"/>
      <c r="K20" s="56"/>
      <c r="L20" s="43"/>
    </row>
    <row r="21" spans="1:12" ht="15" x14ac:dyDescent="0.25">
      <c r="A21" s="23"/>
      <c r="B21" s="15"/>
      <c r="C21" s="11"/>
      <c r="D21" s="6"/>
      <c r="E21" s="54" t="s">
        <v>47</v>
      </c>
      <c r="F21" s="55" t="s">
        <v>48</v>
      </c>
      <c r="G21" s="55"/>
      <c r="H21" s="55"/>
      <c r="I21" s="55"/>
      <c r="J21" s="55"/>
      <c r="K21" s="56"/>
      <c r="L21" s="43">
        <v>25</v>
      </c>
    </row>
    <row r="22" spans="1:12" ht="15" x14ac:dyDescent="0.25">
      <c r="A22" s="23"/>
      <c r="B22" s="15"/>
      <c r="C22" s="11"/>
      <c r="D22" s="6"/>
      <c r="E22" s="54"/>
      <c r="F22" s="55"/>
      <c r="G22" s="55"/>
      <c r="H22" s="55"/>
      <c r="I22" s="55"/>
      <c r="J22" s="55"/>
      <c r="K22" s="56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390</v>
      </c>
      <c r="G23" s="19">
        <f t="shared" ref="G23:J23" si="2">SUM(G14:G22)</f>
        <v>37.6</v>
      </c>
      <c r="H23" s="19">
        <f t="shared" si="2"/>
        <v>25.330000000000002</v>
      </c>
      <c r="I23" s="19">
        <f t="shared" si="2"/>
        <v>198.67999999999998</v>
      </c>
      <c r="J23" s="19">
        <f t="shared" si="2"/>
        <v>808.25000000000011</v>
      </c>
      <c r="K23" s="25"/>
      <c r="L23" s="19">
        <f t="shared" ref="L23" si="3">SUM(L14:L22)</f>
        <v>111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390</v>
      </c>
      <c r="G24" s="32">
        <f t="shared" ref="G24:J24" si="4">G13+G23</f>
        <v>37.6</v>
      </c>
      <c r="H24" s="32">
        <f t="shared" si="4"/>
        <v>25.330000000000002</v>
      </c>
      <c r="I24" s="32">
        <f t="shared" si="4"/>
        <v>198.67999999999998</v>
      </c>
      <c r="J24" s="32">
        <f t="shared" si="4"/>
        <v>808.25000000000011</v>
      </c>
      <c r="K24" s="32"/>
      <c r="L24" s="32">
        <f t="shared" ref="L24" si="5">L13+L23</f>
        <v>111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49</v>
      </c>
      <c r="F33" s="55">
        <v>60</v>
      </c>
      <c r="G33" s="55">
        <v>0.7</v>
      </c>
      <c r="H33" s="55">
        <v>4.3</v>
      </c>
      <c r="I33" s="55">
        <v>5.6</v>
      </c>
      <c r="J33" s="55">
        <v>64.099999999999994</v>
      </c>
      <c r="K33" s="56">
        <v>58</v>
      </c>
      <c r="L33" s="43">
        <v>10</v>
      </c>
    </row>
    <row r="34" spans="1:12" ht="15" x14ac:dyDescent="0.25">
      <c r="A34" s="14"/>
      <c r="B34" s="15"/>
      <c r="C34" s="11"/>
      <c r="D34" s="7" t="s">
        <v>27</v>
      </c>
      <c r="E34" s="54" t="s">
        <v>50</v>
      </c>
      <c r="F34" s="55" t="s">
        <v>46</v>
      </c>
      <c r="G34" s="55">
        <v>1.45</v>
      </c>
      <c r="H34" s="55">
        <v>3.93</v>
      </c>
      <c r="I34" s="55">
        <v>100.2</v>
      </c>
      <c r="J34" s="55">
        <v>82</v>
      </c>
      <c r="K34" s="56">
        <v>82</v>
      </c>
      <c r="L34" s="43">
        <v>24</v>
      </c>
    </row>
    <row r="35" spans="1:12" ht="15" x14ac:dyDescent="0.25">
      <c r="A35" s="14"/>
      <c r="B35" s="15"/>
      <c r="C35" s="11"/>
      <c r="D35" s="7" t="s">
        <v>28</v>
      </c>
      <c r="E35" s="54" t="s">
        <v>51</v>
      </c>
      <c r="F35" s="55" t="s">
        <v>52</v>
      </c>
      <c r="G35" s="55">
        <v>12.55</v>
      </c>
      <c r="H35" s="55">
        <v>12.99</v>
      </c>
      <c r="I35" s="55">
        <v>4.01</v>
      </c>
      <c r="J35" s="55">
        <v>182.25</v>
      </c>
      <c r="K35" s="56">
        <v>246</v>
      </c>
      <c r="L35" s="43">
        <v>47.8</v>
      </c>
    </row>
    <row r="36" spans="1:12" ht="15" x14ac:dyDescent="0.25">
      <c r="A36" s="14"/>
      <c r="B36" s="15"/>
      <c r="C36" s="11"/>
      <c r="D36" s="7" t="s">
        <v>29</v>
      </c>
      <c r="E36" s="54" t="s">
        <v>53</v>
      </c>
      <c r="F36" s="55">
        <v>150</v>
      </c>
      <c r="G36" s="55">
        <v>0.38</v>
      </c>
      <c r="H36" s="55">
        <v>64.16</v>
      </c>
      <c r="I36" s="55">
        <v>0.62</v>
      </c>
      <c r="J36" s="55">
        <v>531.38</v>
      </c>
      <c r="K36" s="56">
        <v>32</v>
      </c>
      <c r="L36" s="43">
        <v>12.2</v>
      </c>
    </row>
    <row r="37" spans="1:12" ht="15" x14ac:dyDescent="0.25">
      <c r="A37" s="14"/>
      <c r="B37" s="15"/>
      <c r="C37" s="11"/>
      <c r="D37" s="7" t="s">
        <v>30</v>
      </c>
      <c r="E37" s="54" t="s">
        <v>54</v>
      </c>
      <c r="F37" s="55">
        <v>200</v>
      </c>
      <c r="G37" s="55">
        <v>4</v>
      </c>
      <c r="H37" s="55"/>
      <c r="I37" s="55">
        <v>24.76</v>
      </c>
      <c r="J37" s="55">
        <v>94.2</v>
      </c>
      <c r="K37" s="56">
        <v>349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54" t="s">
        <v>23</v>
      </c>
      <c r="F38" s="55">
        <v>150</v>
      </c>
      <c r="G38" s="55">
        <v>4.74</v>
      </c>
      <c r="H38" s="55">
        <v>0.6</v>
      </c>
      <c r="I38" s="55">
        <v>27.98</v>
      </c>
      <c r="J38" s="55">
        <v>159.6</v>
      </c>
      <c r="K38" s="56"/>
      <c r="L38" s="43">
        <v>8</v>
      </c>
    </row>
    <row r="39" spans="1:12" ht="15" x14ac:dyDescent="0.25">
      <c r="A39" s="14"/>
      <c r="B39" s="15"/>
      <c r="C39" s="11"/>
      <c r="D39" s="7" t="s">
        <v>32</v>
      </c>
      <c r="E39" s="54"/>
      <c r="F39" s="55"/>
      <c r="G39" s="55"/>
      <c r="H39" s="55"/>
      <c r="I39" s="55"/>
      <c r="J39" s="55"/>
      <c r="K39" s="56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560</v>
      </c>
      <c r="G42" s="19">
        <f>SUM(G33:G41)</f>
        <v>23.82</v>
      </c>
      <c r="H42" s="19">
        <f>SUM(H33:H41)</f>
        <v>85.97999999999999</v>
      </c>
      <c r="I42" s="19">
        <f>SUM(I33:I41)</f>
        <v>163.16999999999999</v>
      </c>
      <c r="J42" s="19">
        <f>SUM(J33:J41)</f>
        <v>1113.53</v>
      </c>
      <c r="K42" s="25"/>
      <c r="L42" s="19">
        <f>SUM(L33:L41)</f>
        <v>107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560</v>
      </c>
      <c r="G43" s="32">
        <f t="shared" ref="G43" si="10">G32+G42</f>
        <v>23.82</v>
      </c>
      <c r="H43" s="32">
        <f t="shared" ref="H43" si="11">H32+H42</f>
        <v>85.97999999999999</v>
      </c>
      <c r="I43" s="32">
        <f t="shared" ref="I43" si="12">I32+I42</f>
        <v>163.16999999999999</v>
      </c>
      <c r="J43" s="32">
        <f t="shared" ref="J43:L43" si="13">J32+J42</f>
        <v>1113.53</v>
      </c>
      <c r="K43" s="32"/>
      <c r="L43" s="32">
        <f t="shared" si="13"/>
        <v>107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55</v>
      </c>
      <c r="F52" s="55" t="s">
        <v>56</v>
      </c>
      <c r="G52" s="55">
        <v>4.9000000000000004</v>
      </c>
      <c r="H52" s="55">
        <v>11.55</v>
      </c>
      <c r="I52" s="55">
        <v>17.100000000000001</v>
      </c>
      <c r="J52" s="55">
        <v>193</v>
      </c>
      <c r="K52" s="56">
        <v>3</v>
      </c>
      <c r="L52" s="43">
        <v>21.3</v>
      </c>
    </row>
    <row r="53" spans="1:12" ht="15" x14ac:dyDescent="0.25">
      <c r="A53" s="23"/>
      <c r="B53" s="15"/>
      <c r="C53" s="11"/>
      <c r="D53" s="7" t="s">
        <v>27</v>
      </c>
      <c r="E53" s="54" t="s">
        <v>57</v>
      </c>
      <c r="F53" s="55" t="s">
        <v>43</v>
      </c>
      <c r="G53" s="55">
        <v>4.3899999999999997</v>
      </c>
      <c r="H53" s="55">
        <v>4.22</v>
      </c>
      <c r="I53" s="55">
        <v>13.06</v>
      </c>
      <c r="J53" s="55">
        <v>107.8</v>
      </c>
      <c r="K53" s="56">
        <v>102</v>
      </c>
      <c r="L53" s="43">
        <v>18.600000000000001</v>
      </c>
    </row>
    <row r="54" spans="1:12" ht="15" x14ac:dyDescent="0.25">
      <c r="A54" s="23"/>
      <c r="B54" s="15"/>
      <c r="C54" s="11"/>
      <c r="D54" s="7" t="s">
        <v>28</v>
      </c>
      <c r="E54" s="54" t="s">
        <v>58</v>
      </c>
      <c r="F54" s="55" t="s">
        <v>59</v>
      </c>
      <c r="G54" s="55">
        <v>14.27</v>
      </c>
      <c r="H54" s="55">
        <v>22.16</v>
      </c>
      <c r="I54" s="55">
        <v>2.65</v>
      </c>
      <c r="J54" s="55">
        <v>267.93</v>
      </c>
      <c r="K54" s="56">
        <v>210</v>
      </c>
      <c r="L54" s="43">
        <v>20.420000000000002</v>
      </c>
    </row>
    <row r="55" spans="1:12" ht="15" x14ac:dyDescent="0.25">
      <c r="A55" s="23"/>
      <c r="B55" s="15"/>
      <c r="C55" s="11"/>
      <c r="D55" s="7" t="s">
        <v>29</v>
      </c>
      <c r="E55" s="54"/>
      <c r="F55" s="55"/>
      <c r="G55" s="55"/>
      <c r="H55" s="55"/>
      <c r="I55" s="55"/>
      <c r="J55" s="55"/>
      <c r="K55" s="56"/>
      <c r="L55" s="43"/>
    </row>
    <row r="56" spans="1:12" ht="15" x14ac:dyDescent="0.25">
      <c r="A56" s="23"/>
      <c r="B56" s="15"/>
      <c r="C56" s="11"/>
      <c r="D56" s="7" t="s">
        <v>30</v>
      </c>
      <c r="E56" s="54" t="s">
        <v>60</v>
      </c>
      <c r="F56" s="55">
        <v>200</v>
      </c>
      <c r="G56" s="55">
        <v>5.72</v>
      </c>
      <c r="H56" s="55">
        <v>5.76</v>
      </c>
      <c r="I56" s="55">
        <v>38.42</v>
      </c>
      <c r="J56" s="55">
        <v>218.98</v>
      </c>
      <c r="K56" s="56">
        <v>382</v>
      </c>
      <c r="L56" s="43">
        <v>12.6</v>
      </c>
    </row>
    <row r="57" spans="1:12" ht="15" x14ac:dyDescent="0.25">
      <c r="A57" s="23"/>
      <c r="B57" s="15"/>
      <c r="C57" s="11"/>
      <c r="D57" s="7" t="s">
        <v>31</v>
      </c>
      <c r="E57" s="54" t="s">
        <v>23</v>
      </c>
      <c r="F57" s="55">
        <v>150</v>
      </c>
      <c r="G57" s="55">
        <v>4.74</v>
      </c>
      <c r="H57" s="55">
        <v>0.6</v>
      </c>
      <c r="I57" s="55">
        <v>27.98</v>
      </c>
      <c r="J57" s="55">
        <v>159.6</v>
      </c>
      <c r="K57" s="56"/>
      <c r="L57" s="43">
        <v>8</v>
      </c>
    </row>
    <row r="58" spans="1:12" ht="15" x14ac:dyDescent="0.25">
      <c r="A58" s="23"/>
      <c r="B58" s="15"/>
      <c r="C58" s="11"/>
      <c r="D58" s="7" t="s">
        <v>32</v>
      </c>
      <c r="E58" s="54"/>
      <c r="F58" s="55"/>
      <c r="G58" s="55"/>
      <c r="H58" s="55"/>
      <c r="I58" s="55"/>
      <c r="J58" s="55"/>
      <c r="K58" s="56"/>
      <c r="L58" s="43"/>
    </row>
    <row r="59" spans="1:12" ht="15" x14ac:dyDescent="0.25">
      <c r="A59" s="23"/>
      <c r="B59" s="15"/>
      <c r="C59" s="11"/>
      <c r="D59" s="6"/>
      <c r="E59" s="54" t="s">
        <v>61</v>
      </c>
      <c r="F59" s="55">
        <v>200</v>
      </c>
      <c r="G59" s="55"/>
      <c r="H59" s="55"/>
      <c r="I59" s="55"/>
      <c r="J59" s="55"/>
      <c r="K59" s="56"/>
      <c r="L59" s="43">
        <v>17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550</v>
      </c>
      <c r="G61" s="19">
        <f>SUM(G52:G60)</f>
        <v>34.019999999999996</v>
      </c>
      <c r="H61" s="19">
        <f>SUM(H52:H60)</f>
        <v>44.29</v>
      </c>
      <c r="I61" s="19">
        <f>SUM(I52:I60)</f>
        <v>99.210000000000008</v>
      </c>
      <c r="J61" s="19">
        <f>SUM(J52:J60)</f>
        <v>947.31000000000006</v>
      </c>
      <c r="K61" s="25"/>
      <c r="L61" s="19">
        <f>SUM(L52:L60)</f>
        <v>97.92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550</v>
      </c>
      <c r="G62" s="32">
        <f t="shared" ref="G62" si="18">G51+G61</f>
        <v>34.019999999999996</v>
      </c>
      <c r="H62" s="32">
        <f t="shared" ref="H62" si="19">H51+H61</f>
        <v>44.29</v>
      </c>
      <c r="I62" s="32">
        <f t="shared" ref="I62" si="20">I51+I61</f>
        <v>99.210000000000008</v>
      </c>
      <c r="J62" s="32">
        <f t="shared" ref="J62:L62" si="21">J51+J61</f>
        <v>947.31000000000006</v>
      </c>
      <c r="K62" s="32"/>
      <c r="L62" s="32">
        <f t="shared" si="21"/>
        <v>97.92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2">SUM(G63:G69)</f>
        <v>0</v>
      </c>
      <c r="H70" s="19">
        <f t="shared" ref="H70" si="23">SUM(H63:H69)</f>
        <v>0</v>
      </c>
      <c r="I70" s="19">
        <f t="shared" ref="I70" si="24">SUM(I63:I69)</f>
        <v>0</v>
      </c>
      <c r="J70" s="19">
        <f t="shared" ref="J70:L70" si="25">SUM(J63:J69)</f>
        <v>0</v>
      </c>
      <c r="K70" s="25"/>
      <c r="L70" s="19">
        <f t="shared" si="25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62</v>
      </c>
      <c r="F71" s="55">
        <v>60</v>
      </c>
      <c r="G71" s="55">
        <v>0.86</v>
      </c>
      <c r="H71" s="55">
        <v>3.65</v>
      </c>
      <c r="I71" s="55">
        <v>5.0199999999999996</v>
      </c>
      <c r="J71" s="55">
        <v>56.34</v>
      </c>
      <c r="K71" s="56">
        <v>52</v>
      </c>
      <c r="L71" s="43">
        <v>8.64</v>
      </c>
    </row>
    <row r="72" spans="1:12" ht="15" x14ac:dyDescent="0.25">
      <c r="A72" s="23"/>
      <c r="B72" s="15"/>
      <c r="C72" s="11"/>
      <c r="D72" s="7" t="s">
        <v>27</v>
      </c>
      <c r="E72" s="54" t="s">
        <v>63</v>
      </c>
      <c r="F72" s="55">
        <v>200</v>
      </c>
      <c r="G72" s="55">
        <v>1.58</v>
      </c>
      <c r="H72" s="55">
        <v>2.19</v>
      </c>
      <c r="I72" s="55">
        <v>11.66</v>
      </c>
      <c r="J72" s="55">
        <v>72.599999999999994</v>
      </c>
      <c r="K72" s="56">
        <v>101</v>
      </c>
      <c r="L72" s="43">
        <v>15.6</v>
      </c>
    </row>
    <row r="73" spans="1:12" ht="15" x14ac:dyDescent="0.25">
      <c r="A73" s="23"/>
      <c r="B73" s="15"/>
      <c r="C73" s="11"/>
      <c r="D73" s="7" t="s">
        <v>28</v>
      </c>
      <c r="E73" s="54" t="s">
        <v>64</v>
      </c>
      <c r="F73" s="55" t="s">
        <v>65</v>
      </c>
      <c r="G73" s="55">
        <v>12.44</v>
      </c>
      <c r="H73" s="55">
        <v>9.24</v>
      </c>
      <c r="I73" s="55">
        <v>12.56</v>
      </c>
      <c r="J73" s="55">
        <v>183</v>
      </c>
      <c r="K73" s="56">
        <v>268</v>
      </c>
      <c r="L73" s="43">
        <v>37.4</v>
      </c>
    </row>
    <row r="74" spans="1:12" ht="15" x14ac:dyDescent="0.25">
      <c r="A74" s="23"/>
      <c r="B74" s="15"/>
      <c r="C74" s="11"/>
      <c r="D74" s="7" t="s">
        <v>29</v>
      </c>
      <c r="E74" s="54" t="s">
        <v>66</v>
      </c>
      <c r="F74" s="55">
        <v>150</v>
      </c>
      <c r="G74" s="55">
        <v>3.06</v>
      </c>
      <c r="H74" s="55">
        <v>4.8499999999999996</v>
      </c>
      <c r="I74" s="55">
        <v>20.45</v>
      </c>
      <c r="J74" s="55">
        <v>137.25</v>
      </c>
      <c r="K74" s="56">
        <v>694</v>
      </c>
      <c r="L74" s="43">
        <v>12</v>
      </c>
    </row>
    <row r="75" spans="1:12" ht="15" x14ac:dyDescent="0.25">
      <c r="A75" s="23"/>
      <c r="B75" s="15"/>
      <c r="C75" s="11"/>
      <c r="D75" s="7" t="s">
        <v>30</v>
      </c>
      <c r="E75" s="54" t="s">
        <v>67</v>
      </c>
      <c r="F75" s="55">
        <v>200</v>
      </c>
      <c r="G75" s="55"/>
      <c r="H75" s="55"/>
      <c r="I75" s="55">
        <v>19.600000000000001</v>
      </c>
      <c r="J75" s="55">
        <v>80</v>
      </c>
      <c r="K75" s="56">
        <v>122</v>
      </c>
      <c r="L75" s="43">
        <v>6</v>
      </c>
    </row>
    <row r="76" spans="1:12" ht="15" x14ac:dyDescent="0.25">
      <c r="A76" s="23"/>
      <c r="B76" s="15"/>
      <c r="C76" s="11"/>
      <c r="D76" s="7" t="s">
        <v>31</v>
      </c>
      <c r="E76" s="54" t="s">
        <v>23</v>
      </c>
      <c r="F76" s="55">
        <v>150</v>
      </c>
      <c r="G76" s="55">
        <v>4.74</v>
      </c>
      <c r="H76" s="55">
        <v>0.6</v>
      </c>
      <c r="I76" s="55">
        <v>27.98</v>
      </c>
      <c r="J76" s="55">
        <v>159.6</v>
      </c>
      <c r="K76" s="56"/>
      <c r="L76" s="43">
        <v>8</v>
      </c>
    </row>
    <row r="77" spans="1:12" ht="15" x14ac:dyDescent="0.25">
      <c r="A77" s="23"/>
      <c r="B77" s="15"/>
      <c r="C77" s="11"/>
      <c r="D77" s="7" t="s">
        <v>32</v>
      </c>
      <c r="E77" s="54"/>
      <c r="F77" s="55"/>
      <c r="G77" s="55"/>
      <c r="H77" s="55"/>
      <c r="I77" s="55"/>
      <c r="J77" s="55"/>
      <c r="K77" s="56"/>
      <c r="L77" s="43"/>
    </row>
    <row r="78" spans="1:12" ht="15" x14ac:dyDescent="0.25">
      <c r="A78" s="23"/>
      <c r="B78" s="15"/>
      <c r="C78" s="11"/>
      <c r="D78" s="6"/>
      <c r="E78" s="54" t="s">
        <v>68</v>
      </c>
      <c r="F78" s="55">
        <v>150</v>
      </c>
      <c r="G78" s="55">
        <v>34.5</v>
      </c>
      <c r="H78" s="55"/>
      <c r="I78" s="55"/>
      <c r="J78" s="55"/>
      <c r="K78" s="56"/>
      <c r="L78" s="43">
        <v>122.14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26">SUM(G71:G79)</f>
        <v>57.18</v>
      </c>
      <c r="H80" s="19">
        <f t="shared" ref="H80" si="27">SUM(H71:H79)</f>
        <v>20.53</v>
      </c>
      <c r="I80" s="19">
        <f t="shared" ref="I80" si="28">SUM(I71:I79)</f>
        <v>97.27</v>
      </c>
      <c r="J80" s="19">
        <f t="shared" ref="J80:L80" si="29">SUM(J71:J79)</f>
        <v>688.79000000000008</v>
      </c>
      <c r="K80" s="25"/>
      <c r="L80" s="19">
        <f t="shared" si="29"/>
        <v>209.78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910</v>
      </c>
      <c r="G81" s="32">
        <f t="shared" ref="G81" si="30">G70+G80</f>
        <v>57.18</v>
      </c>
      <c r="H81" s="32">
        <f t="shared" ref="H81" si="31">H70+H80</f>
        <v>20.53</v>
      </c>
      <c r="I81" s="32">
        <f t="shared" ref="I81" si="32">I70+I80</f>
        <v>97.27</v>
      </c>
      <c r="J81" s="32">
        <f t="shared" ref="J81:L81" si="33">J70+J80</f>
        <v>688.79000000000008</v>
      </c>
      <c r="K81" s="32"/>
      <c r="L81" s="32">
        <f t="shared" si="33"/>
        <v>209.78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4">SUM(G82:G88)</f>
        <v>0</v>
      </c>
      <c r="H89" s="19">
        <f t="shared" ref="H89" si="35">SUM(H82:H88)</f>
        <v>0</v>
      </c>
      <c r="I89" s="19">
        <f t="shared" ref="I89" si="36">SUM(I82:I88)</f>
        <v>0</v>
      </c>
      <c r="J89" s="19">
        <f t="shared" ref="J89:L89" si="37">SUM(J82:J88)</f>
        <v>0</v>
      </c>
      <c r="K89" s="25"/>
      <c r="L89" s="19">
        <f t="shared" si="37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51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51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1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51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3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5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42">G89+G99</f>
        <v>0</v>
      </c>
      <c r="H100" s="32">
        <f t="shared" ref="H100" si="43">H89+H99</f>
        <v>0</v>
      </c>
      <c r="I100" s="32">
        <f t="shared" ref="I100" si="44">I89+I99</f>
        <v>0</v>
      </c>
      <c r="J100" s="32">
        <f t="shared" ref="J100:L100" si="45">J89+J99</f>
        <v>0</v>
      </c>
      <c r="K100" s="32"/>
      <c r="L100" s="32">
        <f t="shared" si="45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6">SUM(G101:G107)</f>
        <v>0</v>
      </c>
      <c r="H108" s="19">
        <f t="shared" si="46"/>
        <v>0</v>
      </c>
      <c r="I108" s="19">
        <f t="shared" si="46"/>
        <v>0</v>
      </c>
      <c r="J108" s="19">
        <f t="shared" si="46"/>
        <v>0</v>
      </c>
      <c r="K108" s="25"/>
      <c r="L108" s="19">
        <f t="shared" ref="L108" si="47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53"/>
      <c r="G109" s="43"/>
      <c r="H109" s="43"/>
      <c r="I109" s="43"/>
      <c r="J109" s="43"/>
      <c r="K109" s="43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53"/>
      <c r="G110" s="43"/>
      <c r="H110" s="43"/>
      <c r="I110" s="43"/>
      <c r="J110" s="43"/>
      <c r="K110" s="43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53"/>
      <c r="G111" s="43"/>
      <c r="H111" s="43"/>
      <c r="I111" s="43"/>
      <c r="J111" s="43"/>
      <c r="K111" s="43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53"/>
      <c r="G112" s="43"/>
      <c r="H112" s="43"/>
      <c r="I112" s="43"/>
      <c r="J112" s="43"/>
      <c r="K112" s="43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53"/>
      <c r="G113" s="43"/>
      <c r="H113" s="43"/>
      <c r="I113" s="43"/>
      <c r="J113" s="43"/>
      <c r="K113" s="43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53"/>
      <c r="G114" s="43"/>
      <c r="H114" s="43"/>
      <c r="I114" s="43"/>
      <c r="J114" s="43"/>
      <c r="K114" s="43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53"/>
      <c r="G115" s="43"/>
      <c r="H115" s="43"/>
      <c r="I115" s="43"/>
      <c r="J115" s="43"/>
      <c r="K115" s="43"/>
      <c r="L115" s="43"/>
    </row>
    <row r="116" spans="1:12" ht="15" x14ac:dyDescent="0.25">
      <c r="A116" s="23"/>
      <c r="B116" s="15"/>
      <c r="C116" s="11"/>
      <c r="D116" s="6"/>
      <c r="E116" s="42"/>
      <c r="F116" s="53"/>
      <c r="G116" s="43"/>
      <c r="H116" s="43"/>
      <c r="I116" s="43"/>
      <c r="J116" s="43"/>
      <c r="K116" s="43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0">G108+G118</f>
        <v>0</v>
      </c>
      <c r="H119" s="32">
        <f t="shared" ref="H119" si="51">H108+H118</f>
        <v>0</v>
      </c>
      <c r="I119" s="32">
        <f t="shared" ref="I119" si="52">I108+I118</f>
        <v>0</v>
      </c>
      <c r="J119" s="32">
        <f t="shared" ref="J119:L119" si="53">J108+J118</f>
        <v>0</v>
      </c>
      <c r="K119" s="32"/>
      <c r="L119" s="32">
        <f t="shared" si="53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4">SUM(G120:G126)</f>
        <v>0</v>
      </c>
      <c r="H127" s="19">
        <f t="shared" si="54"/>
        <v>0</v>
      </c>
      <c r="I127" s="19">
        <f t="shared" si="54"/>
        <v>0</v>
      </c>
      <c r="J127" s="19">
        <f t="shared" si="54"/>
        <v>0</v>
      </c>
      <c r="K127" s="25"/>
      <c r="L127" s="19">
        <f t="shared" ref="L127" si="55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58">G127+G137</f>
        <v>0</v>
      </c>
      <c r="H138" s="32">
        <f t="shared" ref="H138" si="59">H127+H137</f>
        <v>0</v>
      </c>
      <c r="I138" s="32">
        <f t="shared" ref="I138" si="60">I127+I137</f>
        <v>0</v>
      </c>
      <c r="J138" s="32">
        <f t="shared" ref="J138:L138" si="61">J127+J137</f>
        <v>0</v>
      </c>
      <c r="K138" s="32"/>
      <c r="L138" s="32">
        <f t="shared" si="61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2">SUM(G139:G145)</f>
        <v>0</v>
      </c>
      <c r="H146" s="19">
        <f t="shared" si="62"/>
        <v>0</v>
      </c>
      <c r="I146" s="19">
        <f t="shared" si="62"/>
        <v>0</v>
      </c>
      <c r="J146" s="19">
        <f t="shared" si="62"/>
        <v>0</v>
      </c>
      <c r="K146" s="25"/>
      <c r="L146" s="19">
        <f t="shared" ref="L146" si="63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66">G146+G156</f>
        <v>0</v>
      </c>
      <c r="H157" s="32">
        <f t="shared" ref="H157" si="67">H146+H156</f>
        <v>0</v>
      </c>
      <c r="I157" s="32">
        <f t="shared" ref="I157" si="68">I146+I156</f>
        <v>0</v>
      </c>
      <c r="J157" s="32">
        <f t="shared" ref="J157:L157" si="69">J146+J156</f>
        <v>0</v>
      </c>
      <c r="K157" s="32"/>
      <c r="L157" s="32">
        <f t="shared" si="69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0">SUM(G158:G164)</f>
        <v>0</v>
      </c>
      <c r="H165" s="19">
        <f t="shared" si="70"/>
        <v>0</v>
      </c>
      <c r="I165" s="19">
        <f t="shared" si="70"/>
        <v>0</v>
      </c>
      <c r="J165" s="19">
        <f t="shared" si="70"/>
        <v>0</v>
      </c>
      <c r="K165" s="25"/>
      <c r="L165" s="19">
        <f t="shared" ref="L165" si="71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74">G165+G175</f>
        <v>0</v>
      </c>
      <c r="H176" s="32">
        <f t="shared" ref="H176" si="75">H165+H175</f>
        <v>0</v>
      </c>
      <c r="I176" s="32">
        <f t="shared" ref="I176" si="76">I165+I175</f>
        <v>0</v>
      </c>
      <c r="J176" s="32">
        <f t="shared" ref="J176:L176" si="77">J165+J175</f>
        <v>0</v>
      </c>
      <c r="K176" s="32"/>
      <c r="L176" s="32">
        <f t="shared" si="77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8">SUM(G177:G183)</f>
        <v>0</v>
      </c>
      <c r="H184" s="19">
        <f t="shared" si="78"/>
        <v>0</v>
      </c>
      <c r="I184" s="19">
        <f t="shared" si="78"/>
        <v>0</v>
      </c>
      <c r="J184" s="19">
        <f t="shared" si="78"/>
        <v>0</v>
      </c>
      <c r="K184" s="25"/>
      <c r="L184" s="19">
        <f t="shared" ref="L184" si="79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82">G184+G194</f>
        <v>0</v>
      </c>
      <c r="H195" s="32">
        <f t="shared" ref="H195" si="83">H184+H194</f>
        <v>0</v>
      </c>
      <c r="I195" s="32">
        <f t="shared" ref="I195" si="84">I184+I194</f>
        <v>0</v>
      </c>
      <c r="J195" s="32">
        <f t="shared" ref="J195:L195" si="85">J184+J194</f>
        <v>0</v>
      </c>
      <c r="K195" s="32"/>
      <c r="L195" s="32">
        <f t="shared" si="85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602.5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38.155000000000001</v>
      </c>
      <c r="H196" s="34">
        <f t="shared" si="86"/>
        <v>44.032499999999999</v>
      </c>
      <c r="I196" s="34">
        <f t="shared" si="86"/>
        <v>139.58249999999998</v>
      </c>
      <c r="J196" s="34">
        <f t="shared" si="86"/>
        <v>889.47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131.42500000000001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2023-11-10T09:00:31Z</dcterms:modified>
</cp:coreProperties>
</file>